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FR-Paie\Mutuelle Prévoyance\"/>
    </mc:Choice>
  </mc:AlternateContent>
  <xr:revisionPtr revIDLastSave="0" documentId="13_ncr:1_{C19CA2E9-FF1B-41BF-8300-1E48396A622C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Feuil1" sheetId="1" r:id="rId1"/>
    <sheet name="Feuil2" sheetId="2" r:id="rId2"/>
    <sheet name="Feuil3" sheetId="3" r:id="rId3"/>
  </sheets>
  <definedNames>
    <definedName name="_xlnm.Print_Area" localSheetId="0">Feuil1!#REF!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3" i="1" l="1"/>
  <c r="C12" i="1"/>
  <c r="B13" i="1"/>
  <c r="B12" i="1"/>
  <c r="J16" i="1"/>
  <c r="J15" i="1"/>
  <c r="D13" i="1"/>
  <c r="D12" i="1"/>
  <c r="G12" i="1" l="1"/>
  <c r="G11" i="1" l="1"/>
  <c r="H6" i="1"/>
  <c r="G13" i="1" l="1"/>
  <c r="G14" i="1"/>
  <c r="G19" i="1" s="1"/>
  <c r="J13" i="1"/>
  <c r="J12" i="1"/>
  <c r="J14" i="1" l="1"/>
  <c r="J17" i="1"/>
  <c r="J19" i="1" s="1"/>
</calcChain>
</file>

<file path=xl/sharedStrings.xml><?xml version="1.0" encoding="utf-8"?>
<sst xmlns="http://schemas.openxmlformats.org/spreadsheetml/2006/main" count="30" uniqueCount="22">
  <si>
    <t>Total</t>
  </si>
  <si>
    <t>Tranche A</t>
  </si>
  <si>
    <t>Régime Optionnel</t>
  </si>
  <si>
    <t xml:space="preserve">Répartition </t>
  </si>
  <si>
    <t>Tranche B - C</t>
  </si>
  <si>
    <t>Tranche B/C</t>
  </si>
  <si>
    <t>Part Pat.</t>
  </si>
  <si>
    <t>Part Sal.</t>
  </si>
  <si>
    <t>Sur-Comp. TA Non Déductible</t>
  </si>
  <si>
    <t>Sur-Comp. TB/C Non Déductible</t>
  </si>
  <si>
    <t>TOTAL Mutuelle Obligatoire</t>
  </si>
  <si>
    <t>TOTAL Mutuelle Sur-Complem.</t>
  </si>
  <si>
    <t>Saisissez ici votre salaire mensuel brut :</t>
  </si>
  <si>
    <t>Prix du REGIME DE BASE</t>
  </si>
  <si>
    <t>Part. Sal.</t>
  </si>
  <si>
    <t>Taux</t>
  </si>
  <si>
    <t>Prix du REGIME DE BASE + SURCOMPLEMENTAIRE</t>
  </si>
  <si>
    <t>Prix Mensuel mutuelle 
Régime de Base</t>
  </si>
  <si>
    <t>Prix Mensuel mutuelle 
Régime de Base + Surcomplémentaire</t>
  </si>
  <si>
    <t>CALCULATEUR PRIX DE LA MUTUELLE - ANNEE 2024</t>
  </si>
  <si>
    <t>Taux Applicables 2024</t>
  </si>
  <si>
    <t>PMSS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</si>
</sst>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6" formatCode="#,##0\ &quot;€&quot;;[Red]\-#,##0\ &quot;€&quot;"/>
    <numFmt numFmtId="8" formatCode="#,##0.00\ &quot;€&quot;;[Red]\-#,##0.00\ &quot;€&quot;"/>
    <numFmt numFmtId="164" formatCode="_-* #,##0.00\ &quot;F&quot;_-;\-* #,##0.00\ &quot;F&quot;_-;_-* &quot;-&quot;??\ &quot;F&quot;_-;_-@_-"/>
    <numFmt numFmtId="165" formatCode="#,##0\ &quot;€&quot;"/>
    <numFmt numFmtId="166" formatCode="#,##0.00\ &quot;€&quot;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sz val="9"/>
      <name val="Arial"/>
      <family val="2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u/>
      <sz val="10"/>
      <color theme="1"/>
      <name val="Calibri"/>
      <family val="2"/>
      <scheme val="minor"/>
    </font>
    <font>
      <b/>
      <i/>
      <sz val="10"/>
      <color rgb="FFFF0000"/>
      <name val="Calibri"/>
      <family val="2"/>
      <scheme val="minor"/>
    </font>
    <font>
      <sz val="10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b/>
      <u/>
      <sz val="12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0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0" fontId="18" fillId="0" borderId="0" applyFont="0" applyFill="0" applyBorder="0" applyAlignment="0" applyProtection="0"/>
    <xf numFmtId="0" fontId="18" fillId="0" borderId="0"/>
    <xf numFmtId="0" fontId="19" fillId="0" borderId="0"/>
    <xf numFmtId="0" fontId="19" fillId="0" borderId="0"/>
    <xf numFmtId="164" fontId="18" fillId="0" borderId="0" applyFont="0" applyFill="0" applyBorder="0" applyAlignment="0" applyProtection="0"/>
    <xf numFmtId="0" fontId="18" fillId="0" borderId="0"/>
    <xf numFmtId="164" fontId="18" fillId="0" borderId="0" applyFont="0" applyFill="0" applyBorder="0" applyAlignment="0" applyProtection="0"/>
    <xf numFmtId="0" fontId="20" fillId="0" borderId="0"/>
    <xf numFmtId="0" fontId="20" fillId="0" borderId="0"/>
    <xf numFmtId="0" fontId="20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0" borderId="0"/>
    <xf numFmtId="0" fontId="1" fillId="8" borderId="8" applyNumberFormat="0" applyFont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8" fillId="0" borderId="0"/>
    <xf numFmtId="0" fontId="1" fillId="0" borderId="0"/>
    <xf numFmtId="0" fontId="18" fillId="0" borderId="0"/>
    <xf numFmtId="0" fontId="1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8" fillId="0" borderId="0"/>
    <xf numFmtId="0" fontId="1" fillId="0" borderId="0"/>
  </cellStyleXfs>
  <cellXfs count="55">
    <xf numFmtId="0" fontId="0" fillId="0" borderId="0" xfId="0"/>
    <xf numFmtId="0" fontId="16" fillId="0" borderId="0" xfId="0" applyFont="1"/>
    <xf numFmtId="0" fontId="23" fillId="35" borderId="14" xfId="0" applyFont="1" applyFill="1" applyBorder="1" applyAlignment="1">
      <alignment vertical="center" wrapText="1"/>
    </xf>
    <xf numFmtId="0" fontId="24" fillId="0" borderId="0" xfId="0" applyFont="1" applyAlignment="1">
      <alignment horizontal="center"/>
    </xf>
    <xf numFmtId="0" fontId="21" fillId="0" borderId="0" xfId="0" applyFont="1"/>
    <xf numFmtId="0" fontId="21" fillId="0" borderId="0" xfId="0" applyFont="1" applyAlignment="1">
      <alignment vertical="center" wrapText="1"/>
    </xf>
    <xf numFmtId="0" fontId="21" fillId="0" borderId="10" xfId="0" applyFont="1" applyBorder="1"/>
    <xf numFmtId="0" fontId="21" fillId="0" borderId="0" xfId="0" applyFont="1" applyAlignment="1">
      <alignment horizontal="center"/>
    </xf>
    <xf numFmtId="10" fontId="21" fillId="0" borderId="10" xfId="0" applyNumberFormat="1" applyFont="1" applyBorder="1" applyAlignment="1">
      <alignment horizontal="center"/>
    </xf>
    <xf numFmtId="10" fontId="21" fillId="0" borderId="0" xfId="0" applyNumberFormat="1" applyFont="1" applyAlignment="1">
      <alignment horizontal="center"/>
    </xf>
    <xf numFmtId="0" fontId="22" fillId="0" borderId="13" xfId="0" applyFont="1" applyBorder="1" applyAlignment="1">
      <alignment horizontal="center" vertical="center" wrapText="1"/>
    </xf>
    <xf numFmtId="8" fontId="21" fillId="0" borderId="0" xfId="0" applyNumberFormat="1" applyFont="1"/>
    <xf numFmtId="165" fontId="21" fillId="0" borderId="0" xfId="0" applyNumberFormat="1" applyFont="1"/>
    <xf numFmtId="165" fontId="22" fillId="0" borderId="0" xfId="0" applyNumberFormat="1" applyFont="1"/>
    <xf numFmtId="6" fontId="21" fillId="0" borderId="0" xfId="0" applyNumberFormat="1" applyFont="1" applyAlignment="1">
      <alignment vertical="center" wrapText="1"/>
    </xf>
    <xf numFmtId="9" fontId="25" fillId="0" borderId="0" xfId="0" applyNumberFormat="1" applyFont="1" applyAlignment="1">
      <alignment horizontal="center"/>
    </xf>
    <xf numFmtId="0" fontId="26" fillId="34" borderId="10" xfId="0" applyFont="1" applyFill="1" applyBorder="1"/>
    <xf numFmtId="0" fontId="26" fillId="0" borderId="10" xfId="0" applyFont="1" applyBorder="1"/>
    <xf numFmtId="0" fontId="28" fillId="0" borderId="0" xfId="0" applyFont="1" applyAlignment="1">
      <alignment horizontal="left"/>
    </xf>
    <xf numFmtId="0" fontId="29" fillId="0" borderId="11" xfId="0" applyFont="1" applyBorder="1" applyAlignment="1">
      <alignment horizontal="left"/>
    </xf>
    <xf numFmtId="0" fontId="22" fillId="0" borderId="13" xfId="0" applyFont="1" applyBorder="1" applyAlignment="1">
      <alignment vertical="center" wrapText="1"/>
    </xf>
    <xf numFmtId="8" fontId="22" fillId="0" borderId="0" xfId="0" applyNumberFormat="1" applyFont="1"/>
    <xf numFmtId="6" fontId="21" fillId="0" borderId="0" xfId="0" applyNumberFormat="1" applyFont="1"/>
    <xf numFmtId="166" fontId="22" fillId="33" borderId="14" xfId="0" applyNumberFormat="1" applyFont="1" applyFill="1" applyBorder="1" applyAlignment="1">
      <alignment horizontal="center"/>
    </xf>
    <xf numFmtId="0" fontId="22" fillId="0" borderId="22" xfId="0" applyFont="1" applyBorder="1" applyAlignment="1">
      <alignment horizontal="center"/>
    </xf>
    <xf numFmtId="0" fontId="22" fillId="0" borderId="23" xfId="0" applyFont="1" applyBorder="1" applyAlignment="1">
      <alignment horizontal="center"/>
    </xf>
    <xf numFmtId="0" fontId="22" fillId="0" borderId="0" xfId="0" applyFont="1" applyAlignment="1">
      <alignment horizontal="center"/>
    </xf>
    <xf numFmtId="0" fontId="27" fillId="0" borderId="0" xfId="0" applyFont="1" applyAlignment="1">
      <alignment vertical="center" wrapText="1"/>
    </xf>
    <xf numFmtId="0" fontId="26" fillId="0" borderId="24" xfId="0" applyFont="1" applyBorder="1"/>
    <xf numFmtId="165" fontId="21" fillId="0" borderId="24" xfId="0" applyNumberFormat="1" applyFont="1" applyBorder="1" applyAlignment="1">
      <alignment horizontal="right"/>
    </xf>
    <xf numFmtId="0" fontId="26" fillId="0" borderId="0" xfId="0" applyFont="1"/>
    <xf numFmtId="165" fontId="21" fillId="0" borderId="0" xfId="0" applyNumberFormat="1" applyFont="1" applyAlignment="1">
      <alignment horizontal="right"/>
    </xf>
    <xf numFmtId="0" fontId="14" fillId="0" borderId="0" xfId="0" applyFont="1"/>
    <xf numFmtId="0" fontId="30" fillId="0" borderId="0" xfId="0" applyFont="1"/>
    <xf numFmtId="10" fontId="21" fillId="0" borderId="0" xfId="0" applyNumberFormat="1" applyFont="1" applyAlignment="1">
      <alignment vertical="center" wrapText="1"/>
    </xf>
    <xf numFmtId="2" fontId="21" fillId="0" borderId="0" xfId="0" applyNumberFormat="1" applyFont="1" applyAlignment="1">
      <alignment vertical="center" wrapText="1"/>
    </xf>
    <xf numFmtId="4" fontId="21" fillId="0" borderId="10" xfId="0" applyNumberFormat="1" applyFont="1" applyBorder="1" applyAlignment="1">
      <alignment horizontal="right"/>
    </xf>
    <xf numFmtId="4" fontId="21" fillId="34" borderId="10" xfId="0" applyNumberFormat="1" applyFont="1" applyFill="1" applyBorder="1" applyAlignment="1">
      <alignment horizontal="right"/>
    </xf>
    <xf numFmtId="4" fontId="21" fillId="34" borderId="10" xfId="0" applyNumberFormat="1" applyFont="1" applyFill="1" applyBorder="1"/>
    <xf numFmtId="166" fontId="23" fillId="35" borderId="14" xfId="0" applyNumberFormat="1" applyFont="1" applyFill="1" applyBorder="1" applyAlignment="1">
      <alignment horizontal="right" vertical="center" wrapText="1"/>
    </xf>
    <xf numFmtId="166" fontId="0" fillId="0" borderId="0" xfId="0" applyNumberFormat="1"/>
    <xf numFmtId="3" fontId="22" fillId="0" borderId="0" xfId="0" applyNumberFormat="1" applyFont="1" applyAlignment="1">
      <alignment horizontal="center"/>
    </xf>
    <xf numFmtId="3" fontId="29" fillId="0" borderId="12" xfId="0" applyNumberFormat="1" applyFont="1" applyBorder="1" applyAlignment="1">
      <alignment horizontal="right" indent="1"/>
    </xf>
    <xf numFmtId="9" fontId="0" fillId="0" borderId="0" xfId="0" applyNumberFormat="1" applyAlignment="1">
      <alignment horizontal="center"/>
    </xf>
    <xf numFmtId="0" fontId="16" fillId="0" borderId="0" xfId="0" applyFont="1" applyAlignment="1">
      <alignment horizontal="center"/>
    </xf>
    <xf numFmtId="0" fontId="22" fillId="0" borderId="10" xfId="0" applyFont="1" applyBorder="1" applyAlignment="1">
      <alignment horizontal="center"/>
    </xf>
    <xf numFmtId="0" fontId="27" fillId="35" borderId="17" xfId="0" applyFont="1" applyFill="1" applyBorder="1" applyAlignment="1">
      <alignment horizontal="center" vertical="center" wrapText="1"/>
    </xf>
    <xf numFmtId="0" fontId="27" fillId="35" borderId="0" xfId="0" applyFont="1" applyFill="1" applyAlignment="1">
      <alignment horizontal="center" vertical="center" wrapText="1"/>
    </xf>
    <xf numFmtId="0" fontId="29" fillId="0" borderId="18" xfId="0" applyFont="1" applyBorder="1" applyAlignment="1">
      <alignment horizontal="center" vertical="center"/>
    </xf>
    <xf numFmtId="0" fontId="29" fillId="0" borderId="13" xfId="0" applyFont="1" applyBorder="1" applyAlignment="1">
      <alignment horizontal="center" vertical="center"/>
    </xf>
    <xf numFmtId="0" fontId="22" fillId="0" borderId="19" xfId="0" applyFont="1" applyBorder="1" applyAlignment="1">
      <alignment horizontal="center"/>
    </xf>
    <xf numFmtId="0" fontId="22" fillId="0" borderId="20" xfId="0" applyFont="1" applyBorder="1" applyAlignment="1">
      <alignment horizontal="center"/>
    </xf>
    <xf numFmtId="0" fontId="22" fillId="0" borderId="21" xfId="0" applyFont="1" applyBorder="1" applyAlignment="1">
      <alignment horizontal="center"/>
    </xf>
    <xf numFmtId="0" fontId="22" fillId="36" borderId="15" xfId="0" applyFont="1" applyFill="1" applyBorder="1" applyAlignment="1">
      <alignment horizontal="center"/>
    </xf>
    <xf numFmtId="0" fontId="22" fillId="36" borderId="16" xfId="0" applyFont="1" applyFill="1" applyBorder="1" applyAlignment="1">
      <alignment horizontal="center"/>
    </xf>
  </cellXfs>
  <cellStyles count="109">
    <cellStyle name="20 % - Accent1" xfId="18" builtinId="30" customBuiltin="1"/>
    <cellStyle name="20 % - Accent1 2" xfId="59" xr:uid="{00000000-0005-0000-0000-000001000000}"/>
    <cellStyle name="20 % - Accent1 3" xfId="73" xr:uid="{00000000-0005-0000-0000-000002000000}"/>
    <cellStyle name="20 % - Accent1 4" xfId="87" xr:uid="{00000000-0005-0000-0000-000003000000}"/>
    <cellStyle name="20 % - Accent2" xfId="22" builtinId="34" customBuiltin="1"/>
    <cellStyle name="20 % - Accent2 2" xfId="61" xr:uid="{00000000-0005-0000-0000-000005000000}"/>
    <cellStyle name="20 % - Accent2 3" xfId="75" xr:uid="{00000000-0005-0000-0000-000006000000}"/>
    <cellStyle name="20 % - Accent2 4" xfId="89" xr:uid="{00000000-0005-0000-0000-000007000000}"/>
    <cellStyle name="20 % - Accent3" xfId="26" builtinId="38" customBuiltin="1"/>
    <cellStyle name="20 % - Accent3 2" xfId="63" xr:uid="{00000000-0005-0000-0000-000009000000}"/>
    <cellStyle name="20 % - Accent3 3" xfId="77" xr:uid="{00000000-0005-0000-0000-00000A000000}"/>
    <cellStyle name="20 % - Accent3 4" xfId="91" xr:uid="{00000000-0005-0000-0000-00000B000000}"/>
    <cellStyle name="20 % - Accent4" xfId="30" builtinId="42" customBuiltin="1"/>
    <cellStyle name="20 % - Accent4 2" xfId="65" xr:uid="{00000000-0005-0000-0000-00000D000000}"/>
    <cellStyle name="20 % - Accent4 3" xfId="79" xr:uid="{00000000-0005-0000-0000-00000E000000}"/>
    <cellStyle name="20 % - Accent4 4" xfId="93" xr:uid="{00000000-0005-0000-0000-00000F000000}"/>
    <cellStyle name="20 % - Accent5" xfId="34" builtinId="46" customBuiltin="1"/>
    <cellStyle name="20 % - Accent5 2" xfId="67" xr:uid="{00000000-0005-0000-0000-000011000000}"/>
    <cellStyle name="20 % - Accent5 3" xfId="81" xr:uid="{00000000-0005-0000-0000-000012000000}"/>
    <cellStyle name="20 % - Accent5 4" xfId="95" xr:uid="{00000000-0005-0000-0000-000013000000}"/>
    <cellStyle name="20 % - Accent6" xfId="38" builtinId="50" customBuiltin="1"/>
    <cellStyle name="20 % - Accent6 2" xfId="69" xr:uid="{00000000-0005-0000-0000-000015000000}"/>
    <cellStyle name="20 % - Accent6 3" xfId="83" xr:uid="{00000000-0005-0000-0000-000016000000}"/>
    <cellStyle name="20 % - Accent6 4" xfId="97" xr:uid="{00000000-0005-0000-0000-000017000000}"/>
    <cellStyle name="40 % - Accent1" xfId="19" builtinId="31" customBuiltin="1"/>
    <cellStyle name="40 % - Accent1 2" xfId="60" xr:uid="{00000000-0005-0000-0000-000019000000}"/>
    <cellStyle name="40 % - Accent1 3" xfId="74" xr:uid="{00000000-0005-0000-0000-00001A000000}"/>
    <cellStyle name="40 % - Accent1 4" xfId="88" xr:uid="{00000000-0005-0000-0000-00001B000000}"/>
    <cellStyle name="40 % - Accent2" xfId="23" builtinId="35" customBuiltin="1"/>
    <cellStyle name="40 % - Accent2 2" xfId="62" xr:uid="{00000000-0005-0000-0000-00001D000000}"/>
    <cellStyle name="40 % - Accent2 3" xfId="76" xr:uid="{00000000-0005-0000-0000-00001E000000}"/>
    <cellStyle name="40 % - Accent2 4" xfId="90" xr:uid="{00000000-0005-0000-0000-00001F000000}"/>
    <cellStyle name="40 % - Accent3" xfId="27" builtinId="39" customBuiltin="1"/>
    <cellStyle name="40 % - Accent3 2" xfId="64" xr:uid="{00000000-0005-0000-0000-000021000000}"/>
    <cellStyle name="40 % - Accent3 3" xfId="78" xr:uid="{00000000-0005-0000-0000-000022000000}"/>
    <cellStyle name="40 % - Accent3 4" xfId="92" xr:uid="{00000000-0005-0000-0000-000023000000}"/>
    <cellStyle name="40 % - Accent4" xfId="31" builtinId="43" customBuiltin="1"/>
    <cellStyle name="40 % - Accent4 2" xfId="66" xr:uid="{00000000-0005-0000-0000-000025000000}"/>
    <cellStyle name="40 % - Accent4 3" xfId="80" xr:uid="{00000000-0005-0000-0000-000026000000}"/>
    <cellStyle name="40 % - Accent4 4" xfId="94" xr:uid="{00000000-0005-0000-0000-000027000000}"/>
    <cellStyle name="40 % - Accent5" xfId="35" builtinId="47" customBuiltin="1"/>
    <cellStyle name="40 % - Accent5 2" xfId="68" xr:uid="{00000000-0005-0000-0000-000029000000}"/>
    <cellStyle name="40 % - Accent5 3" xfId="82" xr:uid="{00000000-0005-0000-0000-00002A000000}"/>
    <cellStyle name="40 % - Accent5 4" xfId="96" xr:uid="{00000000-0005-0000-0000-00002B000000}"/>
    <cellStyle name="40 % - Accent6" xfId="39" builtinId="51" customBuiltin="1"/>
    <cellStyle name="40 % - Accent6 2" xfId="70" xr:uid="{00000000-0005-0000-0000-00002D000000}"/>
    <cellStyle name="40 % - Accent6 3" xfId="84" xr:uid="{00000000-0005-0000-0000-00002E000000}"/>
    <cellStyle name="40 % - Accent6 4" xfId="98" xr:uid="{00000000-0005-0000-0000-00002F000000}"/>
    <cellStyle name="60 % - Accent1" xfId="20" builtinId="32" customBuiltin="1"/>
    <cellStyle name="60 % - Accent2" xfId="24" builtinId="36" customBuiltin="1"/>
    <cellStyle name="60 % - Accent3" xfId="28" builtinId="40" customBuiltin="1"/>
    <cellStyle name="60 % - Accent4" xfId="32" builtinId="44" customBuiltin="1"/>
    <cellStyle name="60 % - Accent5" xfId="36" builtinId="48" customBuiltin="1"/>
    <cellStyle name="60 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Commentaire 2" xfId="56" xr:uid="{00000000-0005-0000-0000-00003F000000}"/>
    <cellStyle name="Commentaire 3" xfId="58" xr:uid="{00000000-0005-0000-0000-000040000000}"/>
    <cellStyle name="Commentaire 4" xfId="72" xr:uid="{00000000-0005-0000-0000-000041000000}"/>
    <cellStyle name="Commentaire 5" xfId="86" xr:uid="{00000000-0005-0000-0000-000042000000}"/>
    <cellStyle name="Entrée" xfId="9" builtinId="20" customBuiltin="1"/>
    <cellStyle name="Insatisfaisant" xfId="7" builtinId="27" customBuiltin="1"/>
    <cellStyle name="Monétaire 2" xfId="42" xr:uid="{00000000-0005-0000-0000-000045000000}"/>
    <cellStyle name="Monétaire 3" xfId="46" xr:uid="{00000000-0005-0000-0000-000046000000}"/>
    <cellStyle name="Monétaire 4" xfId="48" xr:uid="{00000000-0005-0000-0000-000047000000}"/>
    <cellStyle name="Neutre" xfId="8" builtinId="28" customBuiltin="1"/>
    <cellStyle name="Normal" xfId="0" builtinId="0"/>
    <cellStyle name="Normal 10" xfId="55" xr:uid="{00000000-0005-0000-0000-00004A000000}"/>
    <cellStyle name="Normal 11" xfId="57" xr:uid="{00000000-0005-0000-0000-00004B000000}"/>
    <cellStyle name="Normal 12" xfId="71" xr:uid="{00000000-0005-0000-0000-00004C000000}"/>
    <cellStyle name="Normal 12 2" xfId="103" xr:uid="{00000000-0005-0000-0000-00004D000000}"/>
    <cellStyle name="Normal 13" xfId="85" xr:uid="{00000000-0005-0000-0000-00004E000000}"/>
    <cellStyle name="Normal 14" xfId="105" xr:uid="{00000000-0005-0000-0000-00004F000000}"/>
    <cellStyle name="Normal 15" xfId="99" xr:uid="{00000000-0005-0000-0000-000050000000}"/>
    <cellStyle name="Normal 16" xfId="108" xr:uid="{00000000-0005-0000-0000-000051000000}"/>
    <cellStyle name="Normal 17" xfId="100" xr:uid="{00000000-0005-0000-0000-000052000000}"/>
    <cellStyle name="Normal 18" xfId="101" xr:uid="{00000000-0005-0000-0000-000053000000}"/>
    <cellStyle name="Normal 19" xfId="41" xr:uid="{00000000-0005-0000-0000-000054000000}"/>
    <cellStyle name="Normal 2" xfId="43" xr:uid="{00000000-0005-0000-0000-000055000000}"/>
    <cellStyle name="Normal 2 2" xfId="107" xr:uid="{00000000-0005-0000-0000-000056000000}"/>
    <cellStyle name="Normal 21" xfId="102" xr:uid="{00000000-0005-0000-0000-000057000000}"/>
    <cellStyle name="Normal 3" xfId="44" xr:uid="{00000000-0005-0000-0000-000058000000}"/>
    <cellStyle name="Normal 4" xfId="47" xr:uid="{00000000-0005-0000-0000-000059000000}"/>
    <cellStyle name="Normal 5" xfId="49" xr:uid="{00000000-0005-0000-0000-00005A000000}"/>
    <cellStyle name="Normal 5 2" xfId="106" xr:uid="{00000000-0005-0000-0000-00005B000000}"/>
    <cellStyle name="Normal 6" xfId="50" xr:uid="{00000000-0005-0000-0000-00005C000000}"/>
    <cellStyle name="Normal 7" xfId="51" xr:uid="{00000000-0005-0000-0000-00005D000000}"/>
    <cellStyle name="Normal 8" xfId="52" xr:uid="{00000000-0005-0000-0000-00005E000000}"/>
    <cellStyle name="Normal 8 2" xfId="104" xr:uid="{00000000-0005-0000-0000-00005F000000}"/>
    <cellStyle name="Normal 9" xfId="53" xr:uid="{00000000-0005-0000-0000-000060000000}"/>
    <cellStyle name="Pourcentage 2" xfId="54" xr:uid="{00000000-0005-0000-0000-000061000000}"/>
    <cellStyle name="Satisfaisant" xfId="6" builtinId="26" customBuiltin="1"/>
    <cellStyle name="Sortie" xfId="10" builtinId="21" customBuiltin="1"/>
    <cellStyle name="Standard_Tabelle1" xfId="45" xr:uid="{00000000-0005-0000-0000-000064000000}"/>
    <cellStyle name="Texte explicatif" xfId="15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6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euil1"/>
  <dimension ref="A1:S19"/>
  <sheetViews>
    <sheetView showGridLines="0" tabSelected="1" topLeftCell="E1" zoomScaleNormal="100" workbookViewId="0">
      <selection activeCell="M15" sqref="M15"/>
    </sheetView>
  </sheetViews>
  <sheetFormatPr baseColWidth="10" defaultColWidth="5.88671875" defaultRowHeight="14.4" x14ac:dyDescent="0.3"/>
  <cols>
    <col min="1" max="1" width="10.44140625" hidden="1" customWidth="1"/>
    <col min="2" max="2" width="9.44140625" hidden="1" customWidth="1"/>
    <col min="3" max="3" width="8.5546875" hidden="1" customWidth="1"/>
    <col min="4" max="4" width="8.109375" hidden="1" customWidth="1"/>
    <col min="5" max="5" width="5.88671875" customWidth="1"/>
    <col min="6" max="6" width="38.44140625" bestFit="1" customWidth="1"/>
    <col min="7" max="7" width="13.88671875" customWidth="1"/>
    <col min="8" max="8" width="9.88671875" customWidth="1"/>
    <col min="9" max="9" width="31.44140625" bestFit="1" customWidth="1"/>
    <col min="10" max="10" width="12.77734375" customWidth="1"/>
    <col min="19" max="19" width="6.44140625" bestFit="1" customWidth="1"/>
  </cols>
  <sheetData>
    <row r="1" spans="1:19" ht="24" customHeight="1" x14ac:dyDescent="0.3">
      <c r="B1" s="27"/>
      <c r="C1" s="27"/>
      <c r="D1" s="27"/>
      <c r="E1" s="27"/>
      <c r="F1" s="46" t="s">
        <v>19</v>
      </c>
      <c r="G1" s="47"/>
      <c r="H1" s="47"/>
      <c r="I1" s="47"/>
      <c r="J1" s="47"/>
    </row>
    <row r="2" spans="1:19" ht="15" thickBot="1" x14ac:dyDescent="0.35">
      <c r="F2" s="3"/>
      <c r="G2" s="3"/>
      <c r="H2" s="3"/>
      <c r="I2" s="3"/>
    </row>
    <row r="3" spans="1:19" ht="16.2" thickBot="1" x14ac:dyDescent="0.35">
      <c r="F3" s="18" t="s">
        <v>12</v>
      </c>
      <c r="G3" s="3"/>
      <c r="H3" s="3"/>
      <c r="I3" s="23">
        <v>3900</v>
      </c>
    </row>
    <row r="4" spans="1:19" x14ac:dyDescent="0.3">
      <c r="F4" s="3"/>
      <c r="G4" s="3"/>
      <c r="H4" s="3"/>
      <c r="J4" s="3"/>
    </row>
    <row r="5" spans="1:19" x14ac:dyDescent="0.3">
      <c r="F5" s="48" t="s">
        <v>3</v>
      </c>
      <c r="G5" s="19" t="s">
        <v>1</v>
      </c>
      <c r="H5" s="42">
        <v>3864</v>
      </c>
      <c r="J5" s="3" t="s">
        <v>21</v>
      </c>
    </row>
    <row r="6" spans="1:19" x14ac:dyDescent="0.3">
      <c r="F6" s="49"/>
      <c r="G6" s="19" t="s">
        <v>4</v>
      </c>
      <c r="H6" s="42">
        <f>IF(I3&gt;J6,(I3-J6),0)</f>
        <v>36</v>
      </c>
      <c r="J6" s="41">
        <v>3864</v>
      </c>
    </row>
    <row r="7" spans="1:19" x14ac:dyDescent="0.3">
      <c r="A7" s="44" t="s">
        <v>15</v>
      </c>
      <c r="F7" s="4"/>
      <c r="G7" s="13"/>
      <c r="H7" s="12"/>
    </row>
    <row r="8" spans="1:19" x14ac:dyDescent="0.3">
      <c r="A8" s="43">
        <v>0.05</v>
      </c>
      <c r="G8" s="15"/>
      <c r="H8" s="15"/>
    </row>
    <row r="9" spans="1:19" ht="9.75" customHeight="1" thickBot="1" x14ac:dyDescent="0.35">
      <c r="A9" s="24"/>
      <c r="B9" s="25"/>
      <c r="C9" s="25"/>
      <c r="D9" s="25"/>
      <c r="E9" s="26"/>
      <c r="F9" s="25"/>
      <c r="G9" s="25"/>
      <c r="H9" s="32"/>
    </row>
    <row r="10" spans="1:19" ht="15" thickBot="1" x14ac:dyDescent="0.35">
      <c r="A10" s="50" t="s">
        <v>20</v>
      </c>
      <c r="B10" s="51"/>
      <c r="C10" s="51"/>
      <c r="D10" s="52"/>
      <c r="E10" s="22"/>
      <c r="F10" s="53" t="s">
        <v>13</v>
      </c>
      <c r="G10" s="54"/>
      <c r="H10" s="32"/>
      <c r="I10" s="53" t="s">
        <v>16</v>
      </c>
      <c r="J10" s="54"/>
    </row>
    <row r="11" spans="1:19" s="1" customFormat="1" ht="33.6" customHeight="1" x14ac:dyDescent="0.3">
      <c r="A11" s="20"/>
      <c r="B11" s="10" t="s">
        <v>7</v>
      </c>
      <c r="C11" s="10" t="s">
        <v>6</v>
      </c>
      <c r="D11" s="10" t="s">
        <v>0</v>
      </c>
      <c r="E11" s="21"/>
      <c r="F11" s="20"/>
      <c r="G11" s="10" t="str">
        <f>B11</f>
        <v>Part Sal.</v>
      </c>
      <c r="H11" s="33"/>
      <c r="I11" s="20"/>
      <c r="J11" s="10" t="s">
        <v>14</v>
      </c>
    </row>
    <row r="12" spans="1:19" x14ac:dyDescent="0.3">
      <c r="A12" s="6" t="s">
        <v>1</v>
      </c>
      <c r="B12" s="8">
        <f>1.217502%*(1+A8)</f>
        <v>1.2783771000000003E-2</v>
      </c>
      <c r="C12" s="8">
        <f>3.480334%*(1+A8)</f>
        <v>3.6543507000000003E-2</v>
      </c>
      <c r="D12" s="8">
        <f>B12+C12</f>
        <v>4.9327278000000002E-2</v>
      </c>
      <c r="F12" s="17" t="s">
        <v>1</v>
      </c>
      <c r="G12" s="36">
        <f>H5*B12</f>
        <v>49.396491144000009</v>
      </c>
      <c r="H12" s="32"/>
      <c r="I12" s="17" t="s">
        <v>1</v>
      </c>
      <c r="J12" s="36">
        <f>H5*B12</f>
        <v>49.396491144000009</v>
      </c>
    </row>
    <row r="13" spans="1:19" x14ac:dyDescent="0.3">
      <c r="A13" s="6" t="s">
        <v>5</v>
      </c>
      <c r="B13" s="8">
        <f>0.49192%*(1+$A$8)</f>
        <v>5.1651600000000002E-3</v>
      </c>
      <c r="C13" s="8">
        <f>1.549548%*(1+A8)</f>
        <v>1.6270253999999998E-2</v>
      </c>
      <c r="D13" s="8">
        <f>B13+C13</f>
        <v>2.1435414E-2</v>
      </c>
      <c r="E13" s="14"/>
      <c r="F13" s="17" t="s">
        <v>5</v>
      </c>
      <c r="G13" s="36">
        <f>H6*B13</f>
        <v>0.18594576000000002</v>
      </c>
      <c r="H13" s="32"/>
      <c r="I13" s="17" t="s">
        <v>5</v>
      </c>
      <c r="J13" s="36">
        <f>H6*B13</f>
        <v>0.18594576000000002</v>
      </c>
    </row>
    <row r="14" spans="1:19" x14ac:dyDescent="0.3">
      <c r="B14" s="7"/>
      <c r="C14" s="7"/>
      <c r="D14" s="7"/>
      <c r="E14" s="11"/>
      <c r="F14" s="16" t="s">
        <v>10</v>
      </c>
      <c r="G14" s="37">
        <f>SUM(G12:G13)</f>
        <v>49.582436904000012</v>
      </c>
      <c r="H14" s="32"/>
      <c r="I14" s="16" t="s">
        <v>10</v>
      </c>
      <c r="J14" s="37">
        <f>SUM(J12:J13)</f>
        <v>49.582436904000012</v>
      </c>
    </row>
    <row r="15" spans="1:19" x14ac:dyDescent="0.3">
      <c r="A15" s="45" t="s">
        <v>2</v>
      </c>
      <c r="B15" s="45"/>
      <c r="C15" s="7"/>
      <c r="D15" s="7"/>
      <c r="F15" s="28"/>
      <c r="G15" s="29"/>
      <c r="H15" s="32"/>
      <c r="I15" s="17" t="s">
        <v>8</v>
      </c>
      <c r="J15" s="36">
        <f>B16*H5</f>
        <v>22.411199999999997</v>
      </c>
      <c r="R15" s="40"/>
      <c r="S15" s="40"/>
    </row>
    <row r="16" spans="1:19" x14ac:dyDescent="0.3">
      <c r="A16" s="6" t="s">
        <v>1</v>
      </c>
      <c r="B16" s="8">
        <v>5.7999999999999996E-3</v>
      </c>
      <c r="C16" s="9"/>
      <c r="D16" s="7"/>
      <c r="F16" s="30"/>
      <c r="G16" s="31"/>
      <c r="H16" s="32"/>
      <c r="I16" s="17" t="s">
        <v>9</v>
      </c>
      <c r="J16" s="36">
        <f>B17*H6</f>
        <v>0.10439999999999999</v>
      </c>
    </row>
    <row r="17" spans="1:10" x14ac:dyDescent="0.3">
      <c r="A17" s="6" t="s">
        <v>5</v>
      </c>
      <c r="B17" s="8">
        <v>2.8999999999999998E-3</v>
      </c>
      <c r="C17" s="9"/>
      <c r="D17" s="7"/>
      <c r="F17" s="30"/>
      <c r="G17" s="12"/>
      <c r="H17" s="32"/>
      <c r="I17" s="16" t="s">
        <v>11</v>
      </c>
      <c r="J17" s="38">
        <f>SUM(J15:J16)</f>
        <v>22.515599999999996</v>
      </c>
    </row>
    <row r="18" spans="1:10" ht="9" customHeight="1" thickBot="1" x14ac:dyDescent="0.35"/>
    <row r="19" spans="1:10" ht="39" customHeight="1" thickBot="1" x14ac:dyDescent="0.35">
      <c r="A19" s="5"/>
      <c r="B19" s="34"/>
      <c r="C19" s="5"/>
      <c r="D19" s="35"/>
      <c r="F19" s="2" t="s">
        <v>17</v>
      </c>
      <c r="G19" s="39">
        <f>G14+G17</f>
        <v>49.582436904000012</v>
      </c>
      <c r="I19" s="2" t="s">
        <v>18</v>
      </c>
      <c r="J19" s="39">
        <f>J14+J17</f>
        <v>72.098036904000011</v>
      </c>
    </row>
  </sheetData>
  <mergeCells count="6">
    <mergeCell ref="A15:B15"/>
    <mergeCell ref="F1:J1"/>
    <mergeCell ref="F5:F6"/>
    <mergeCell ref="A10:D10"/>
    <mergeCell ref="F10:G10"/>
    <mergeCell ref="I10:J10"/>
  </mergeCells>
  <pageMargins left="0.7" right="0.7" top="0.75" bottom="0.75" header="0.3" footer="0.3"/>
  <pageSetup paperSize="9" scale="75"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euil2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euil3"/>
  <dimension ref="A1"/>
  <sheetViews>
    <sheetView workbookViewId="0"/>
  </sheetViews>
  <sheetFormatPr baseColWidth="10"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VWBANK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Marie-Paule ASTIER</dc:creator>
  <cp:lastModifiedBy>Astier, Marie Paule</cp:lastModifiedBy>
  <dcterms:created xsi:type="dcterms:W3CDTF">2015-11-23T10:08:27Z</dcterms:created>
  <dcterms:modified xsi:type="dcterms:W3CDTF">2023-12-11T16:04:11Z</dcterms:modified>
</cp:coreProperties>
</file>